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iropraktorforeningen.sharepoint.com/sites/bak1/Delte dokumenter/Ansættelsesaftaler/Standard- Basis/2025/April 25/"/>
    </mc:Choice>
  </mc:AlternateContent>
  <xr:revisionPtr revIDLastSave="85" documentId="8_{2612E389-2082-43D7-B716-5942D9BB6E87}" xr6:coauthVersionLast="47" xr6:coauthVersionMax="47" xr10:uidLastSave="{E8958F37-D861-43D4-82D2-99B73FA44FA0}"/>
  <bookViews>
    <workbookView xWindow="-108" yWindow="-108" windowWidth="30936" windowHeight="16776" xr2:uid="{00000000-000D-0000-FFFF-FFFF00000000}"/>
  </bookViews>
  <sheets>
    <sheet name="Ansat Kiropraktor" sheetId="1" r:id="rId1"/>
    <sheet name="Turnuskandida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9" i="2"/>
  <c r="H9" i="2" l="1"/>
  <c r="D10" i="1" l="1"/>
  <c r="I10" i="1" s="1"/>
  <c r="D5" i="2" l="1"/>
  <c r="D9" i="2" s="1"/>
  <c r="G9" i="2" s="1"/>
  <c r="G5" i="1" l="1"/>
  <c r="F5" i="1"/>
  <c r="E5" i="1"/>
  <c r="H5" i="1" s="1"/>
  <c r="H5" i="2" l="1"/>
  <c r="F5" i="2"/>
  <c r="F9" i="2" s="1"/>
  <c r="E5" i="2"/>
  <c r="G5" i="2"/>
  <c r="B18" i="1"/>
  <c r="D18" i="1" s="1"/>
  <c r="E9" i="2" l="1"/>
  <c r="I9" i="2" s="1"/>
  <c r="I5" i="2"/>
  <c r="G18" i="1"/>
  <c r="F18" i="1"/>
  <c r="E18" i="1"/>
  <c r="I18" i="1"/>
  <c r="G10" i="1"/>
  <c r="F10" i="1"/>
  <c r="I5" i="1"/>
  <c r="E10" i="1"/>
  <c r="J18" i="1" l="1"/>
  <c r="K18" i="1" s="1"/>
  <c r="H18" i="1"/>
  <c r="J5" i="1"/>
  <c r="G12" i="1"/>
  <c r="D15" i="1" s="1"/>
  <c r="J10" i="1" l="1"/>
  <c r="H10" i="1"/>
</calcChain>
</file>

<file path=xl/sharedStrings.xml><?xml version="1.0" encoding="utf-8"?>
<sst xmlns="http://schemas.openxmlformats.org/spreadsheetml/2006/main" count="45" uniqueCount="36">
  <si>
    <t>Pensionsbidrag i procent af grundlønnen</t>
  </si>
  <si>
    <t>Den ansattes månedlig grundløn</t>
  </si>
  <si>
    <t>Feriepenge 12,5%</t>
  </si>
  <si>
    <t>den ansattes</t>
  </si>
  <si>
    <t>principalens</t>
  </si>
  <si>
    <t>i alt</t>
  </si>
  <si>
    <t>Basisløntrin 5, 37 timer/uge</t>
  </si>
  <si>
    <t>Ansat kiropraktor</t>
  </si>
  <si>
    <t>Aftalt ugentligt timetal:</t>
  </si>
  <si>
    <t>Tillæg til grundløn</t>
  </si>
  <si>
    <t xml:space="preserve">Grænse for provisionsaflønning ved provision på </t>
  </si>
  <si>
    <t>Fondsbidrag</t>
  </si>
  <si>
    <t>Ved omsætning over</t>
  </si>
  <si>
    <t>Den ansattes omsætning</t>
  </si>
  <si>
    <t>Provisions-procent</t>
  </si>
  <si>
    <t xml:space="preserve">Omsætning efter fradrag af 2 pct. til kiropraktorfond </t>
  </si>
  <si>
    <t>Turnuskandidat</t>
  </si>
  <si>
    <t>Basisløntrin 4, 37 timer/uge</t>
  </si>
  <si>
    <t>Løn</t>
  </si>
  <si>
    <t>Månedlig grundløn inkl. den ansattes eget pensionsbidrag</t>
  </si>
  <si>
    <t>Løn +  principalens pensionsbidrag + feriepenge</t>
  </si>
  <si>
    <t>Månedlig provisionsløn</t>
  </si>
  <si>
    <t>Feriepenge 12,5% af provisionslønnen</t>
  </si>
  <si>
    <t>Provisionsløn - eget pensionbidrag</t>
  </si>
  <si>
    <t xml:space="preserve">Pension i alt </t>
  </si>
  <si>
    <t>Provisionsløn</t>
  </si>
  <si>
    <t>Den ansattes pensionsandel</t>
  </si>
  <si>
    <t>Principalens pensionsandel</t>
  </si>
  <si>
    <t>Den ansattes  grundløn - eget pensionbidrag</t>
  </si>
  <si>
    <t xml:space="preserve">I procent af den ansattes omsætning </t>
  </si>
  <si>
    <t>Den ansattes</t>
  </si>
  <si>
    <t>Principalens</t>
  </si>
  <si>
    <t>Ændringer foretages KUN i gule felter :)</t>
  </si>
  <si>
    <t>1. april 2025</t>
  </si>
  <si>
    <t>Standard er 37 timer, 0 kr. i tillæg, 37% provision og fratrukket 2% i fondsbidrag</t>
  </si>
  <si>
    <t>Ændringer foretages KUN i de gule felter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</si>
</sst>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name val="Aleo"/>
    </font>
    <font>
      <sz val="11"/>
      <name val="Aleo"/>
    </font>
    <font>
      <sz val="11"/>
      <color theme="1"/>
      <name val="Aleo"/>
    </font>
    <font>
      <sz val="11"/>
      <color theme="0" tint="-4.9989318521683403E-2"/>
      <name val="Aleo"/>
    </font>
    <font>
      <sz val="10"/>
      <color theme="1"/>
      <name val="Aleo"/>
    </font>
    <font>
      <b/>
      <u/>
      <sz val="11"/>
      <name val="Aleo"/>
    </font>
    <font>
      <b/>
      <i/>
      <sz val="11"/>
      <name val="Aleo"/>
    </font>
    <font>
      <b/>
      <sz val="10"/>
      <name val="Aleo"/>
    </font>
    <font>
      <sz val="10"/>
      <name val="Aleo"/>
    </font>
    <font>
      <sz val="10"/>
      <color theme="0" tint="-4.9989318521683403E-2"/>
      <name val="Aleo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10" fontId="2" fillId="0" borderId="0" xfId="0" applyNumberFormat="1" applyFont="1"/>
    <xf numFmtId="164" fontId="0" fillId="0" borderId="0" xfId="2" applyFont="1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right" vertical="top" wrapText="1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24" xfId="0" applyFont="1" applyBorder="1" applyAlignment="1">
      <alignment horizontal="right" vertical="top" wrapText="1"/>
    </xf>
    <xf numFmtId="9" fontId="4" fillId="0" borderId="0" xfId="0" applyNumberFormat="1" applyFont="1" applyAlignment="1">
      <alignment horizontal="right" vertical="top" wrapText="1"/>
    </xf>
    <xf numFmtId="4" fontId="4" fillId="0" borderId="14" xfId="0" applyNumberFormat="1" applyFont="1" applyBorder="1"/>
    <xf numFmtId="4" fontId="4" fillId="0" borderId="15" xfId="0" applyNumberFormat="1" applyFont="1" applyBorder="1"/>
    <xf numFmtId="4" fontId="4" fillId="0" borderId="5" xfId="0" applyNumberFormat="1" applyFont="1" applyBorder="1"/>
    <xf numFmtId="4" fontId="4" fillId="0" borderId="16" xfId="0" applyNumberFormat="1" applyFont="1" applyBorder="1"/>
    <xf numFmtId="0" fontId="4" fillId="0" borderId="3" xfId="0" applyFont="1" applyBorder="1"/>
    <xf numFmtId="0" fontId="4" fillId="0" borderId="0" xfId="0" applyFont="1"/>
    <xf numFmtId="0" fontId="4" fillId="0" borderId="24" xfId="0" applyFont="1" applyBorder="1"/>
    <xf numFmtId="0" fontId="4" fillId="0" borderId="4" xfId="0" applyFont="1" applyBorder="1"/>
    <xf numFmtId="0" fontId="3" fillId="0" borderId="3" xfId="0" applyFont="1" applyBorder="1"/>
    <xf numFmtId="0" fontId="3" fillId="0" borderId="0" xfId="0" applyFont="1"/>
    <xf numFmtId="0" fontId="6" fillId="0" borderId="3" xfId="0" applyFont="1" applyBorder="1"/>
    <xf numFmtId="0" fontId="6" fillId="0" borderId="0" xfId="0" applyFont="1"/>
    <xf numFmtId="0" fontId="6" fillId="0" borderId="4" xfId="0" applyFont="1" applyBorder="1"/>
    <xf numFmtId="0" fontId="3" fillId="5" borderId="15" xfId="0" applyFont="1" applyFill="1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5" fillId="5" borderId="5" xfId="0" applyFont="1" applyFill="1" applyBorder="1"/>
    <xf numFmtId="0" fontId="7" fillId="0" borderId="0" xfId="0" applyFont="1"/>
    <xf numFmtId="0" fontId="4" fillId="6" borderId="3" xfId="0" applyFont="1" applyFill="1" applyBorder="1" applyAlignment="1">
      <alignment vertical="top"/>
    </xf>
    <xf numFmtId="0" fontId="4" fillId="6" borderId="0" xfId="0" applyFont="1" applyFill="1" applyAlignment="1">
      <alignment vertical="top"/>
    </xf>
    <xf numFmtId="0" fontId="4" fillId="6" borderId="3" xfId="0" applyFont="1" applyFill="1" applyBorder="1" applyAlignment="1">
      <alignment horizontal="right" vertical="top" wrapText="1"/>
    </xf>
    <xf numFmtId="0" fontId="3" fillId="6" borderId="22" xfId="0" applyFont="1" applyFill="1" applyBorder="1" applyAlignment="1">
      <alignment horizontal="center" vertical="top" wrapText="1"/>
    </xf>
    <xf numFmtId="0" fontId="3" fillId="6" borderId="18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right" vertical="top" wrapText="1"/>
    </xf>
    <xf numFmtId="0" fontId="5" fillId="6" borderId="24" xfId="0" applyFont="1" applyFill="1" applyBorder="1"/>
    <xf numFmtId="0" fontId="4" fillId="0" borderId="3" xfId="0" applyFont="1" applyBorder="1" applyAlignment="1">
      <alignment horizontal="right" vertical="top" wrapText="1"/>
    </xf>
    <xf numFmtId="10" fontId="4" fillId="0" borderId="3" xfId="0" applyNumberFormat="1" applyFont="1" applyBorder="1" applyAlignment="1">
      <alignment horizontal="right" vertical="top" wrapText="1"/>
    </xf>
    <xf numFmtId="10" fontId="4" fillId="0" borderId="0" xfId="0" applyNumberFormat="1" applyFont="1" applyAlignment="1">
      <alignment horizontal="right" vertical="top" wrapText="1"/>
    </xf>
    <xf numFmtId="10" fontId="4" fillId="0" borderId="4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24" xfId="0" applyFont="1" applyBorder="1"/>
    <xf numFmtId="0" fontId="6" fillId="0" borderId="3" xfId="0" applyFont="1" applyBorder="1" applyAlignment="1">
      <alignment horizontal="right" vertical="top" wrapText="1"/>
    </xf>
    <xf numFmtId="9" fontId="6" fillId="0" borderId="3" xfId="0" applyNumberFormat="1" applyFont="1" applyBorder="1" applyAlignment="1">
      <alignment horizontal="right" vertical="top" wrapText="1"/>
    </xf>
    <xf numFmtId="9" fontId="6" fillId="0" borderId="0" xfId="0" applyNumberFormat="1" applyFont="1" applyAlignment="1">
      <alignment horizontal="right" vertical="top" wrapText="1"/>
    </xf>
    <xf numFmtId="9" fontId="6" fillId="0" borderId="4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4" fontId="3" fillId="3" borderId="14" xfId="0" applyNumberFormat="1" applyFont="1" applyFill="1" applyBorder="1"/>
    <xf numFmtId="2" fontId="4" fillId="0" borderId="3" xfId="0" applyNumberFormat="1" applyFont="1" applyBorder="1"/>
    <xf numFmtId="2" fontId="6" fillId="0" borderId="0" xfId="0" applyNumberFormat="1" applyFont="1"/>
    <xf numFmtId="2" fontId="6" fillId="0" borderId="4" xfId="0" applyNumberFormat="1" applyFont="1" applyBorder="1"/>
    <xf numFmtId="0" fontId="5" fillId="0" borderId="0" xfId="0" applyFont="1"/>
    <xf numFmtId="3" fontId="4" fillId="0" borderId="24" xfId="0" applyNumberFormat="1" applyFont="1" applyBorder="1"/>
    <xf numFmtId="3" fontId="4" fillId="0" borderId="0" xfId="0" applyNumberFormat="1" applyFont="1"/>
    <xf numFmtId="10" fontId="7" fillId="0" borderId="0" xfId="0" applyNumberFormat="1" applyFont="1"/>
    <xf numFmtId="164" fontId="7" fillId="0" borderId="0" xfId="2" applyFont="1" applyBorder="1"/>
    <xf numFmtId="0" fontId="8" fillId="0" borderId="3" xfId="0" applyFont="1" applyBorder="1"/>
    <xf numFmtId="4" fontId="4" fillId="0" borderId="3" xfId="0" applyNumberFormat="1" applyFont="1" applyBorder="1"/>
    <xf numFmtId="4" fontId="6" fillId="0" borderId="0" xfId="0" applyNumberFormat="1" applyFont="1"/>
    <xf numFmtId="4" fontId="4" fillId="0" borderId="24" xfId="0" applyNumberFormat="1" applyFont="1" applyBorder="1"/>
    <xf numFmtId="164" fontId="7" fillId="0" borderId="0" xfId="0" applyNumberFormat="1" applyFont="1"/>
    <xf numFmtId="0" fontId="3" fillId="3" borderId="14" xfId="0" applyFont="1" applyFill="1" applyBorder="1"/>
    <xf numFmtId="4" fontId="7" fillId="0" borderId="0" xfId="0" applyNumberFormat="1" applyFont="1"/>
    <xf numFmtId="10" fontId="4" fillId="0" borderId="0" xfId="0" applyNumberFormat="1" applyFont="1"/>
    <xf numFmtId="10" fontId="4" fillId="0" borderId="4" xfId="0" applyNumberFormat="1" applyFont="1" applyBorder="1"/>
    <xf numFmtId="4" fontId="4" fillId="0" borderId="0" xfId="0" applyNumberFormat="1" applyFont="1"/>
    <xf numFmtId="166" fontId="7" fillId="0" borderId="0" xfId="0" applyNumberFormat="1" applyFont="1"/>
    <xf numFmtId="0" fontId="9" fillId="0" borderId="3" xfId="0" applyFont="1" applyBorder="1"/>
    <xf numFmtId="0" fontId="9" fillId="0" borderId="0" xfId="0" applyFont="1"/>
    <xf numFmtId="9" fontId="9" fillId="0" borderId="3" xfId="0" applyNumberFormat="1" applyFont="1" applyBorder="1"/>
    <xf numFmtId="3" fontId="3" fillId="0" borderId="5" xfId="0" applyNumberFormat="1" applyFont="1" applyBorder="1"/>
    <xf numFmtId="9" fontId="9" fillId="3" borderId="13" xfId="1" applyFont="1" applyFill="1" applyBorder="1"/>
    <xf numFmtId="3" fontId="3" fillId="0" borderId="4" xfId="0" applyNumberFormat="1" applyFont="1" applyBorder="1"/>
    <xf numFmtId="0" fontId="4" fillId="0" borderId="12" xfId="0" applyFont="1" applyBorder="1" applyAlignment="1">
      <alignment wrapText="1"/>
    </xf>
    <xf numFmtId="0" fontId="4" fillId="0" borderId="1" xfId="0" applyFont="1" applyBorder="1" applyAlignment="1">
      <alignment wrapText="1"/>
    </xf>
    <xf numFmtId="10" fontId="4" fillId="0" borderId="1" xfId="0" applyNumberFormat="1" applyFont="1" applyBorder="1" applyAlignment="1">
      <alignment wrapText="1"/>
    </xf>
    <xf numFmtId="3" fontId="4" fillId="0" borderId="12" xfId="0" applyNumberFormat="1" applyFont="1" applyBorder="1"/>
    <xf numFmtId="4" fontId="4" fillId="0" borderId="1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13" xfId="0" applyNumberFormat="1" applyFont="1" applyBorder="1"/>
    <xf numFmtId="0" fontId="5" fillId="0" borderId="13" xfId="0" applyFont="1" applyBorder="1"/>
    <xf numFmtId="0" fontId="9" fillId="0" borderId="14" xfId="0" applyFont="1" applyBorder="1"/>
    <xf numFmtId="0" fontId="5" fillId="0" borderId="15" xfId="0" applyFont="1" applyBorder="1"/>
    <xf numFmtId="0" fontId="9" fillId="0" borderId="15" xfId="0" applyFont="1" applyBorder="1"/>
    <xf numFmtId="3" fontId="3" fillId="0" borderId="14" xfId="0" applyNumberFormat="1" applyFont="1" applyBorder="1"/>
    <xf numFmtId="0" fontId="5" fillId="0" borderId="3" xfId="0" applyFont="1" applyBorder="1"/>
    <xf numFmtId="0" fontId="5" fillId="0" borderId="4" xfId="0" applyFont="1" applyBorder="1"/>
    <xf numFmtId="3" fontId="4" fillId="0" borderId="3" xfId="0" applyNumberFormat="1" applyFont="1" applyBorder="1"/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3" fontId="3" fillId="5" borderId="15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9" fontId="4" fillId="4" borderId="6" xfId="0" applyNumberFormat="1" applyFont="1" applyFill="1" applyBorder="1" applyAlignment="1">
      <alignment wrapText="1"/>
    </xf>
    <xf numFmtId="4" fontId="5" fillId="0" borderId="15" xfId="0" applyNumberFormat="1" applyFont="1" applyBorder="1"/>
    <xf numFmtId="165" fontId="4" fillId="0" borderId="5" xfId="0" applyNumberFormat="1" applyFont="1" applyBorder="1"/>
    <xf numFmtId="164" fontId="7" fillId="0" borderId="0" xfId="2" applyFont="1"/>
    <xf numFmtId="3" fontId="4" fillId="0" borderId="3" xfId="0" applyNumberFormat="1" applyFont="1" applyBorder="1" applyAlignment="1">
      <alignment vertical="top" wrapText="1"/>
    </xf>
    <xf numFmtId="3" fontId="4" fillId="0" borderId="0" xfId="0" applyNumberFormat="1" applyFont="1" applyAlignment="1">
      <alignment vertical="top" wrapText="1"/>
    </xf>
    <xf numFmtId="10" fontId="3" fillId="0" borderId="0" xfId="0" applyNumberFormat="1" applyFont="1" applyAlignment="1">
      <alignment wrapText="1"/>
    </xf>
    <xf numFmtId="4" fontId="4" fillId="0" borderId="4" xfId="0" applyNumberFormat="1" applyFont="1" applyBorder="1"/>
    <xf numFmtId="165" fontId="4" fillId="0" borderId="0" xfId="0" applyNumberFormat="1" applyFont="1"/>
    <xf numFmtId="3" fontId="3" fillId="0" borderId="6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8" xfId="0" applyNumberFormat="1" applyFont="1" applyBorder="1"/>
    <xf numFmtId="4" fontId="4" fillId="0" borderId="17" xfId="0" applyNumberFormat="1" applyFont="1" applyBorder="1"/>
    <xf numFmtId="165" fontId="4" fillId="0" borderId="7" xfId="0" applyNumberFormat="1" applyFont="1" applyBorder="1"/>
    <xf numFmtId="0" fontId="5" fillId="0" borderId="17" xfId="0" applyFont="1" applyBorder="1"/>
    <xf numFmtId="3" fontId="3" fillId="3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24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7" fillId="6" borderId="0" xfId="0" applyFont="1" applyFill="1"/>
    <xf numFmtId="0" fontId="11" fillId="6" borderId="24" xfId="0" applyFont="1" applyFill="1" applyBorder="1" applyAlignment="1">
      <alignment horizontal="right" vertical="top" wrapText="1"/>
    </xf>
    <xf numFmtId="0" fontId="11" fillId="6" borderId="4" xfId="0" applyFont="1" applyFill="1" applyBorder="1" applyAlignment="1">
      <alignment horizontal="right" vertical="top" wrapText="1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24" xfId="0" applyFont="1" applyBorder="1" applyAlignment="1">
      <alignment horizontal="right" vertical="top" wrapText="1"/>
    </xf>
    <xf numFmtId="10" fontId="11" fillId="0" borderId="6" xfId="0" applyNumberFormat="1" applyFont="1" applyBorder="1" applyAlignment="1">
      <alignment horizontal="center" vertical="top" wrapText="1"/>
    </xf>
    <xf numFmtId="10" fontId="11" fillId="0" borderId="7" xfId="0" applyNumberFormat="1" applyFont="1" applyBorder="1" applyAlignment="1">
      <alignment horizontal="center" vertical="top" wrapText="1"/>
    </xf>
    <xf numFmtId="10" fontId="11" fillId="0" borderId="8" xfId="0" applyNumberFormat="1" applyFont="1" applyBorder="1" applyAlignment="1">
      <alignment horizontal="center" vertical="top" wrapText="1"/>
    </xf>
    <xf numFmtId="9" fontId="11" fillId="0" borderId="0" xfId="0" applyNumberFormat="1" applyFont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/>
    </xf>
    <xf numFmtId="9" fontId="11" fillId="0" borderId="3" xfId="0" applyNumberFormat="1" applyFont="1" applyBorder="1" applyAlignment="1">
      <alignment horizontal="right" vertical="top" wrapText="1"/>
    </xf>
    <xf numFmtId="9" fontId="11" fillId="0" borderId="4" xfId="0" applyNumberFormat="1" applyFont="1" applyBorder="1" applyAlignment="1">
      <alignment horizontal="right" vertical="top" wrapText="1"/>
    </xf>
    <xf numFmtId="0" fontId="11" fillId="0" borderId="11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4" fontId="10" fillId="3" borderId="5" xfId="0" applyNumberFormat="1" applyFont="1" applyFill="1" applyBorder="1"/>
    <xf numFmtId="4" fontId="11" fillId="0" borderId="14" xfId="0" applyNumberFormat="1" applyFont="1" applyBorder="1"/>
    <xf numFmtId="4" fontId="11" fillId="0" borderId="15" xfId="0" applyNumberFormat="1" applyFont="1" applyBorder="1"/>
    <xf numFmtId="4" fontId="11" fillId="0" borderId="27" xfId="0" applyNumberFormat="1" applyFont="1" applyBorder="1"/>
    <xf numFmtId="4" fontId="11" fillId="0" borderId="5" xfId="0" applyNumberFormat="1" applyFont="1" applyBorder="1"/>
    <xf numFmtId="4" fontId="11" fillId="0" borderId="16" xfId="0" applyNumberFormat="1" applyFont="1" applyBorder="1"/>
    <xf numFmtId="0" fontId="11" fillId="0" borderId="3" xfId="0" applyFont="1" applyBorder="1"/>
    <xf numFmtId="0" fontId="11" fillId="0" borderId="0" xfId="0" applyFont="1"/>
    <xf numFmtId="4" fontId="7" fillId="0" borderId="24" xfId="0" applyNumberFormat="1" applyFont="1" applyBorder="1"/>
    <xf numFmtId="0" fontId="11" fillId="2" borderId="25" xfId="0" applyFont="1" applyFill="1" applyBorder="1"/>
    <xf numFmtId="0" fontId="11" fillId="2" borderId="10" xfId="0" applyFont="1" applyFill="1" applyBorder="1"/>
    <xf numFmtId="0" fontId="11" fillId="2" borderId="26" xfId="0" applyFont="1" applyFill="1" applyBorder="1"/>
    <xf numFmtId="0" fontId="11" fillId="0" borderId="24" xfId="0" applyFont="1" applyBorder="1"/>
    <xf numFmtId="0" fontId="11" fillId="0" borderId="4" xfId="0" applyFont="1" applyBorder="1"/>
    <xf numFmtId="0" fontId="10" fillId="0" borderId="3" xfId="0" applyFont="1" applyBorder="1"/>
    <xf numFmtId="0" fontId="10" fillId="0" borderId="0" xfId="0" applyFont="1"/>
    <xf numFmtId="0" fontId="10" fillId="3" borderId="5" xfId="0" applyFont="1" applyFill="1" applyBorder="1"/>
    <xf numFmtId="0" fontId="12" fillId="0" borderId="3" xfId="0" applyFont="1" applyBorder="1"/>
    <xf numFmtId="0" fontId="12" fillId="0" borderId="0" xfId="0" applyFont="1"/>
    <xf numFmtId="0" fontId="12" fillId="0" borderId="4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0" xfId="0" applyFont="1"/>
    <xf numFmtId="3" fontId="10" fillId="3" borderId="3" xfId="0" applyNumberFormat="1" applyFont="1" applyFill="1" applyBorder="1" applyAlignment="1">
      <alignment horizontal="center" vertical="top"/>
    </xf>
    <xf numFmtId="3" fontId="10" fillId="3" borderId="0" xfId="0" applyNumberFormat="1" applyFont="1" applyFill="1" applyAlignment="1">
      <alignment horizontal="center" vertical="top"/>
    </xf>
    <xf numFmtId="0" fontId="14" fillId="0" borderId="0" xfId="0" applyFont="1"/>
  </cellXfs>
  <cellStyles count="3">
    <cellStyle name="Komma" xfId="2" builtinId="3"/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CCCC"/>
      <color rgb="FFFFFFFF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zoomScaleNormal="100" workbookViewId="0">
      <selection activeCell="D5" sqref="D5"/>
    </sheetView>
  </sheetViews>
  <sheetFormatPr defaultColWidth="8.88671875" defaultRowHeight="14.4" x14ac:dyDescent="0.35"/>
  <cols>
    <col min="1" max="1" width="20.33203125" style="32" customWidth="1"/>
    <col min="2" max="2" width="26.33203125" style="32" customWidth="1"/>
    <col min="3" max="3" width="13" style="32" customWidth="1"/>
    <col min="4" max="4" width="19" style="32" customWidth="1"/>
    <col min="5" max="5" width="18.6640625" style="32" customWidth="1"/>
    <col min="6" max="6" width="17.33203125" style="32" customWidth="1"/>
    <col min="7" max="7" width="14.6640625" style="32" customWidth="1"/>
    <col min="8" max="8" width="18" style="32" customWidth="1"/>
    <col min="9" max="9" width="19.88671875" style="32" customWidth="1"/>
    <col min="10" max="10" width="18" style="32" bestFit="1" customWidth="1"/>
    <col min="11" max="11" width="14.6640625" style="32" customWidth="1"/>
    <col min="12" max="12" width="13.6640625" style="32" customWidth="1"/>
    <col min="13" max="13" width="19" style="32" bestFit="1" customWidth="1"/>
    <col min="14" max="14" width="12.21875" style="32" bestFit="1" customWidth="1"/>
    <col min="15" max="15" width="8.88671875" style="32"/>
    <col min="16" max="16" width="12.33203125" style="32" bestFit="1" customWidth="1"/>
    <col min="17" max="16384" width="8.88671875" style="32"/>
  </cols>
  <sheetData>
    <row r="1" spans="1:19" ht="63" thickBot="1" x14ac:dyDescent="0.45">
      <c r="A1" s="4" t="s">
        <v>33</v>
      </c>
      <c r="B1" s="5"/>
      <c r="C1" s="26"/>
      <c r="D1" s="27" t="s">
        <v>19</v>
      </c>
      <c r="E1" s="28" t="s">
        <v>0</v>
      </c>
      <c r="F1" s="29"/>
      <c r="G1" s="30"/>
      <c r="H1" s="7" t="s">
        <v>28</v>
      </c>
      <c r="I1" s="6" t="s">
        <v>2</v>
      </c>
      <c r="J1" s="7" t="s">
        <v>20</v>
      </c>
      <c r="K1" s="31"/>
    </row>
    <row r="2" spans="1:19" ht="15.6" x14ac:dyDescent="0.4">
      <c r="A2" s="33"/>
      <c r="B2" s="34"/>
      <c r="C2" s="34"/>
      <c r="D2" s="35"/>
      <c r="E2" s="36" t="s">
        <v>30</v>
      </c>
      <c r="F2" s="37" t="s">
        <v>31</v>
      </c>
      <c r="G2" s="38" t="s">
        <v>5</v>
      </c>
      <c r="H2" s="39"/>
      <c r="I2" s="8"/>
      <c r="J2" s="39"/>
      <c r="K2" s="40"/>
    </row>
    <row r="3" spans="1:19" ht="15.6" x14ac:dyDescent="0.4">
      <c r="A3" s="9"/>
      <c r="B3" s="10"/>
      <c r="C3" s="10"/>
      <c r="D3" s="41"/>
      <c r="E3" s="42">
        <v>5.3999999999999999E-2</v>
      </c>
      <c r="F3" s="43">
        <v>0.108</v>
      </c>
      <c r="G3" s="44">
        <v>0.16200000000000001</v>
      </c>
      <c r="H3" s="12"/>
      <c r="I3" s="11"/>
      <c r="J3" s="45"/>
      <c r="K3" s="46"/>
    </row>
    <row r="4" spans="1:19" ht="16.2" thickBot="1" x14ac:dyDescent="0.45">
      <c r="A4" s="9"/>
      <c r="B4" s="10"/>
      <c r="C4" s="10"/>
      <c r="D4" s="47"/>
      <c r="E4" s="48"/>
      <c r="F4" s="49"/>
      <c r="G4" s="50"/>
      <c r="H4" s="49"/>
      <c r="I4" s="11"/>
      <c r="J4" s="45"/>
      <c r="K4" s="46"/>
    </row>
    <row r="5" spans="1:19" ht="16.2" thickBot="1" x14ac:dyDescent="0.45">
      <c r="A5" s="51" t="s">
        <v>6</v>
      </c>
      <c r="B5" s="52"/>
      <c r="C5" s="52"/>
      <c r="D5" s="53">
        <v>33390.080000000002</v>
      </c>
      <c r="E5" s="13">
        <f>D5/100*5.4</f>
        <v>1803.0643200000002</v>
      </c>
      <c r="F5" s="14">
        <f>D5/100*10.8</f>
        <v>3606.1286400000004</v>
      </c>
      <c r="G5" s="16">
        <f>D5/100*16.2</f>
        <v>5409.1929599999994</v>
      </c>
      <c r="H5" s="14">
        <f>D5-E5</f>
        <v>31587.01568</v>
      </c>
      <c r="I5" s="15">
        <f>D5*0.125</f>
        <v>4173.76</v>
      </c>
      <c r="J5" s="16">
        <f>D5+F5+I5</f>
        <v>41169.968640000006</v>
      </c>
      <c r="K5" s="46"/>
    </row>
    <row r="6" spans="1:19" ht="15.6" x14ac:dyDescent="0.4">
      <c r="A6" s="17"/>
      <c r="B6" s="18"/>
      <c r="C6" s="18"/>
      <c r="D6" s="54"/>
      <c r="E6" s="54"/>
      <c r="F6" s="55"/>
      <c r="G6" s="56"/>
      <c r="H6" s="57"/>
      <c r="I6" s="58"/>
      <c r="J6" s="59"/>
      <c r="K6" s="46"/>
      <c r="M6" s="60"/>
      <c r="N6" s="61"/>
    </row>
    <row r="7" spans="1:19" ht="16.2" thickBot="1" x14ac:dyDescent="0.45">
      <c r="A7" s="62" t="s">
        <v>7</v>
      </c>
      <c r="B7" s="22"/>
      <c r="C7" s="22"/>
      <c r="D7" s="23"/>
      <c r="E7" s="63"/>
      <c r="F7" s="57"/>
      <c r="G7" s="25"/>
      <c r="H7" s="64"/>
      <c r="I7" s="65"/>
      <c r="J7" s="18"/>
      <c r="K7" s="46"/>
      <c r="P7" s="66"/>
    </row>
    <row r="8" spans="1:19" ht="16.2" thickBot="1" x14ac:dyDescent="0.45">
      <c r="A8" s="21" t="s">
        <v>8</v>
      </c>
      <c r="B8" s="22"/>
      <c r="C8" s="22"/>
      <c r="D8" s="67"/>
      <c r="E8" s="23"/>
      <c r="F8" s="24"/>
      <c r="G8" s="25"/>
      <c r="H8" s="24"/>
      <c r="I8" s="19"/>
      <c r="J8" s="18"/>
      <c r="K8" s="46"/>
      <c r="N8" s="66"/>
    </row>
    <row r="9" spans="1:19" ht="16.2" thickBot="1" x14ac:dyDescent="0.45">
      <c r="A9" s="21" t="s">
        <v>9</v>
      </c>
      <c r="B9" s="22"/>
      <c r="C9" s="22"/>
      <c r="D9" s="67"/>
      <c r="E9" s="17"/>
      <c r="F9" s="18"/>
      <c r="G9" s="20"/>
      <c r="H9" s="18"/>
      <c r="I9" s="19"/>
      <c r="J9" s="18"/>
      <c r="K9" s="46"/>
      <c r="N9" s="68"/>
    </row>
    <row r="10" spans="1:19" ht="16.2" thickBot="1" x14ac:dyDescent="0.45">
      <c r="A10" s="17" t="s">
        <v>18</v>
      </c>
      <c r="B10" s="18"/>
      <c r="C10" s="22"/>
      <c r="D10" s="13">
        <f>(D5*D8/37)+D9</f>
        <v>0</v>
      </c>
      <c r="E10" s="13">
        <f>E5*D8/37</f>
        <v>0</v>
      </c>
      <c r="F10" s="14">
        <f>F5*D8/37</f>
        <v>0</v>
      </c>
      <c r="G10" s="16">
        <f>G5*D8/37</f>
        <v>0</v>
      </c>
      <c r="H10" s="14">
        <f>D10-E10</f>
        <v>0</v>
      </c>
      <c r="I10" s="15">
        <f>D10*0.125</f>
        <v>0</v>
      </c>
      <c r="J10" s="16">
        <f>D10+F10+I10</f>
        <v>0</v>
      </c>
      <c r="K10" s="46"/>
    </row>
    <row r="11" spans="1:19" ht="16.2" thickBot="1" x14ac:dyDescent="0.45">
      <c r="A11" s="17"/>
      <c r="B11" s="18"/>
      <c r="C11" s="22"/>
      <c r="D11" s="63"/>
      <c r="E11" s="63"/>
      <c r="F11" s="69"/>
      <c r="G11" s="70"/>
      <c r="H11" s="71"/>
      <c r="I11" s="65"/>
      <c r="J11" s="71"/>
      <c r="K11" s="46"/>
      <c r="S11" s="72"/>
    </row>
    <row r="12" spans="1:19" ht="16.2" thickBot="1" x14ac:dyDescent="0.45">
      <c r="A12" s="73" t="s">
        <v>10</v>
      </c>
      <c r="B12" s="74"/>
      <c r="C12" s="74"/>
      <c r="D12" s="17"/>
      <c r="E12" s="75">
        <f>C18</f>
        <v>0.37</v>
      </c>
      <c r="F12" s="18"/>
      <c r="G12" s="76">
        <f>(D10*100)/(C18*(100-(100*E13)))</f>
        <v>0</v>
      </c>
      <c r="H12" s="18"/>
      <c r="I12" s="19"/>
      <c r="J12" s="18"/>
      <c r="K12" s="46"/>
      <c r="S12" s="72"/>
    </row>
    <row r="13" spans="1:19" ht="16.2" thickBot="1" x14ac:dyDescent="0.45">
      <c r="A13" s="73" t="s">
        <v>11</v>
      </c>
      <c r="B13" s="74"/>
      <c r="C13" s="74"/>
      <c r="D13" s="17"/>
      <c r="E13" s="77">
        <v>0.02</v>
      </c>
      <c r="F13" s="18"/>
      <c r="G13" s="78"/>
      <c r="H13" s="18"/>
      <c r="I13" s="19"/>
      <c r="J13" s="18"/>
      <c r="K13" s="46"/>
      <c r="S13" s="72"/>
    </row>
    <row r="14" spans="1:19" ht="16.2" thickBot="1" x14ac:dyDescent="0.45">
      <c r="A14" s="79"/>
      <c r="B14" s="80"/>
      <c r="C14" s="81"/>
      <c r="D14" s="82"/>
      <c r="E14" s="83"/>
      <c r="F14" s="84"/>
      <c r="G14" s="85"/>
      <c r="H14" s="84"/>
      <c r="I14" s="86"/>
      <c r="J14" s="84"/>
      <c r="K14" s="87"/>
    </row>
    <row r="15" spans="1:19" ht="16.2" thickBot="1" x14ac:dyDescent="0.45">
      <c r="A15" s="88" t="s">
        <v>12</v>
      </c>
      <c r="B15" s="89"/>
      <c r="C15" s="90"/>
      <c r="D15" s="91">
        <f>G12</f>
        <v>0</v>
      </c>
      <c r="E15" s="92"/>
      <c r="F15" s="57"/>
      <c r="G15" s="93"/>
      <c r="H15" s="59"/>
      <c r="I15" s="58"/>
      <c r="J15" s="59"/>
      <c r="K15" s="46"/>
    </row>
    <row r="16" spans="1:19" ht="16.2" thickBot="1" x14ac:dyDescent="0.45">
      <c r="A16" s="73"/>
      <c r="B16" s="74"/>
      <c r="C16" s="74"/>
      <c r="D16" s="94"/>
      <c r="E16" s="95" t="s">
        <v>25</v>
      </c>
      <c r="F16" s="96"/>
      <c r="G16" s="97"/>
      <c r="H16" s="18"/>
      <c r="I16" s="58"/>
      <c r="J16" s="59"/>
      <c r="K16" s="46"/>
    </row>
    <row r="17" spans="1:16" ht="65.400000000000006" customHeight="1" thickBot="1" x14ac:dyDescent="0.4">
      <c r="A17" s="27" t="s">
        <v>13</v>
      </c>
      <c r="B17" s="6" t="s">
        <v>15</v>
      </c>
      <c r="C17" s="98" t="s">
        <v>14</v>
      </c>
      <c r="D17" s="99" t="s">
        <v>21</v>
      </c>
      <c r="E17" s="100" t="s">
        <v>26</v>
      </c>
      <c r="F17" s="101" t="s">
        <v>27</v>
      </c>
      <c r="G17" s="102" t="s">
        <v>24</v>
      </c>
      <c r="H17" s="103" t="s">
        <v>23</v>
      </c>
      <c r="I17" s="104" t="s">
        <v>22</v>
      </c>
      <c r="J17" s="103" t="s">
        <v>20</v>
      </c>
      <c r="K17" s="104" t="s">
        <v>29</v>
      </c>
    </row>
    <row r="18" spans="1:16" ht="16.2" thickBot="1" x14ac:dyDescent="0.45">
      <c r="A18" s="105">
        <v>92085</v>
      </c>
      <c r="B18" s="106">
        <f>A18*(1-E13)</f>
        <v>90243.3</v>
      </c>
      <c r="C18" s="107">
        <v>0.37</v>
      </c>
      <c r="D18" s="13">
        <f>B18*C18</f>
        <v>33390.021000000001</v>
      </c>
      <c r="E18" s="13">
        <f>D18/100*5.4</f>
        <v>1803.0611340000003</v>
      </c>
      <c r="F18" s="14">
        <f>D18/100*10.8</f>
        <v>3606.1222680000005</v>
      </c>
      <c r="G18" s="16">
        <f>D18/100*16.2</f>
        <v>5409.1834019999997</v>
      </c>
      <c r="H18" s="108">
        <f>D18-E18</f>
        <v>31586.959866000001</v>
      </c>
      <c r="I18" s="15">
        <f>D18*0.125</f>
        <v>4173.7526250000001</v>
      </c>
      <c r="J18" s="14">
        <f>D18+F18+I18</f>
        <v>41169.895893000001</v>
      </c>
      <c r="K18" s="109">
        <f>J18/B18</f>
        <v>0.45621</v>
      </c>
      <c r="P18" s="110"/>
    </row>
    <row r="19" spans="1:16" ht="15.6" x14ac:dyDescent="0.4">
      <c r="A19" s="111"/>
      <c r="B19" s="112"/>
      <c r="C19" s="113"/>
      <c r="D19" s="71"/>
      <c r="E19" s="63"/>
      <c r="F19" s="71"/>
      <c r="G19" s="114"/>
      <c r="H19" s="71"/>
      <c r="I19" s="65"/>
      <c r="J19" s="115"/>
      <c r="K19" s="46"/>
      <c r="P19" s="110"/>
    </row>
    <row r="20" spans="1:16" ht="15.6" x14ac:dyDescent="0.4">
      <c r="A20" s="92"/>
      <c r="B20" s="112"/>
      <c r="C20" s="113"/>
      <c r="D20" s="71"/>
      <c r="E20" s="63"/>
      <c r="F20" s="71"/>
      <c r="G20" s="114"/>
      <c r="H20" s="71"/>
      <c r="I20" s="65"/>
      <c r="J20" s="115"/>
      <c r="K20" s="46"/>
      <c r="P20" s="110"/>
    </row>
    <row r="21" spans="1:16" ht="34.200000000000003" customHeight="1" thickBot="1" x14ac:dyDescent="0.45">
      <c r="A21" s="116" t="s">
        <v>34</v>
      </c>
      <c r="B21" s="117"/>
      <c r="C21" s="117"/>
      <c r="D21" s="117"/>
      <c r="E21" s="118"/>
      <c r="F21" s="119"/>
      <c r="G21" s="120"/>
      <c r="H21" s="119"/>
      <c r="I21" s="121"/>
      <c r="J21" s="122"/>
      <c r="K21" s="123"/>
    </row>
    <row r="25" spans="1:16" ht="16.2" customHeight="1" x14ac:dyDescent="0.35">
      <c r="A25" s="124" t="s">
        <v>35</v>
      </c>
      <c r="B25" s="125"/>
    </row>
    <row r="26" spans="1:16" x14ac:dyDescent="0.35">
      <c r="O26" s="66"/>
    </row>
  </sheetData>
  <mergeCells count="6">
    <mergeCell ref="A25:B25"/>
    <mergeCell ref="A5:C5"/>
    <mergeCell ref="E16:G16"/>
    <mergeCell ref="A1:B1"/>
    <mergeCell ref="E1:G1"/>
    <mergeCell ref="A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>
      <selection sqref="A1:I14"/>
    </sheetView>
  </sheetViews>
  <sheetFormatPr defaultRowHeight="14.4" x14ac:dyDescent="0.3"/>
  <cols>
    <col min="1" max="1" width="19.33203125" bestFit="1" customWidth="1"/>
    <col min="2" max="2" width="23.6640625" customWidth="1"/>
    <col min="3" max="9" width="17.88671875" customWidth="1"/>
    <col min="12" max="12" width="19" bestFit="1" customWidth="1"/>
    <col min="13" max="13" width="9.88671875" bestFit="1" customWidth="1"/>
  </cols>
  <sheetData>
    <row r="1" spans="1:13" ht="58.2" thickBot="1" x14ac:dyDescent="0.35">
      <c r="A1" s="126" t="s">
        <v>33</v>
      </c>
      <c r="B1" s="127"/>
      <c r="C1" s="128" t="s">
        <v>19</v>
      </c>
      <c r="D1" s="129" t="s">
        <v>0</v>
      </c>
      <c r="E1" s="130"/>
      <c r="F1" s="131"/>
      <c r="G1" s="132" t="s">
        <v>1</v>
      </c>
      <c r="H1" s="128" t="s">
        <v>2</v>
      </c>
      <c r="I1" s="133" t="s">
        <v>20</v>
      </c>
    </row>
    <row r="2" spans="1:13" ht="15" x14ac:dyDescent="0.35">
      <c r="A2" s="134" t="s">
        <v>16</v>
      </c>
      <c r="B2" s="135"/>
      <c r="C2" s="136"/>
      <c r="D2" s="137" t="s">
        <v>3</v>
      </c>
      <c r="E2" s="138" t="s">
        <v>4</v>
      </c>
      <c r="F2" s="139" t="s">
        <v>5</v>
      </c>
      <c r="G2" s="140"/>
      <c r="H2" s="141"/>
      <c r="I2" s="142"/>
    </row>
    <row r="3" spans="1:13" ht="15" thickBot="1" x14ac:dyDescent="0.35">
      <c r="A3" s="143"/>
      <c r="B3" s="144"/>
      <c r="C3" s="145"/>
      <c r="D3" s="146">
        <v>5.3999999999999999E-2</v>
      </c>
      <c r="E3" s="147">
        <v>0.108</v>
      </c>
      <c r="F3" s="148">
        <v>0.16200000000000001</v>
      </c>
      <c r="G3" s="149"/>
      <c r="H3" s="145"/>
      <c r="I3" s="150"/>
    </row>
    <row r="4" spans="1:13" ht="15" thickBot="1" x14ac:dyDescent="0.35">
      <c r="A4" s="151"/>
      <c r="B4" s="144"/>
      <c r="C4" s="145"/>
      <c r="D4" s="152"/>
      <c r="E4" s="149"/>
      <c r="F4" s="153"/>
      <c r="G4" s="149"/>
      <c r="H4" s="145"/>
      <c r="I4" s="150"/>
    </row>
    <row r="5" spans="1:13" ht="15.6" thickBot="1" x14ac:dyDescent="0.4">
      <c r="A5" s="154" t="s">
        <v>17</v>
      </c>
      <c r="B5" s="155"/>
      <c r="C5" s="156">
        <v>30981.33</v>
      </c>
      <c r="D5" s="157">
        <f>C5/100*5.4</f>
        <v>1672.9918200000002</v>
      </c>
      <c r="E5" s="158">
        <f>C5/100*10.8</f>
        <v>3345.9836400000004</v>
      </c>
      <c r="F5" s="159">
        <f>C5/100*16.2</f>
        <v>5018.9754600000006</v>
      </c>
      <c r="G5" s="158">
        <f>C5-D5</f>
        <v>29308.338180000002</v>
      </c>
      <c r="H5" s="160">
        <f>C5*0.125</f>
        <v>3872.6662500000002</v>
      </c>
      <c r="I5" s="161">
        <f>C5+E5+H5</f>
        <v>38199.979890000002</v>
      </c>
      <c r="L5" s="1"/>
    </row>
    <row r="6" spans="1:13" ht="15.6" thickBot="1" x14ac:dyDescent="0.4">
      <c r="A6" s="162"/>
      <c r="B6" s="163"/>
      <c r="C6" s="164"/>
      <c r="D6" s="165"/>
      <c r="E6" s="166"/>
      <c r="F6" s="167"/>
      <c r="G6" s="163"/>
      <c r="H6" s="168"/>
      <c r="I6" s="169"/>
      <c r="L6" s="2"/>
      <c r="M6" s="3"/>
    </row>
    <row r="7" spans="1:13" ht="15.6" thickBot="1" x14ac:dyDescent="0.4">
      <c r="A7" s="170" t="s">
        <v>8</v>
      </c>
      <c r="B7" s="171"/>
      <c r="C7" s="172"/>
      <c r="D7" s="173"/>
      <c r="E7" s="174"/>
      <c r="F7" s="175"/>
      <c r="G7" s="174"/>
      <c r="H7" s="168"/>
      <c r="I7" s="169"/>
      <c r="L7" s="1"/>
    </row>
    <row r="8" spans="1:13" ht="15.6" thickBot="1" x14ac:dyDescent="0.4">
      <c r="A8" s="170"/>
      <c r="B8" s="171"/>
      <c r="C8" s="168"/>
      <c r="D8" s="162"/>
      <c r="E8" s="163"/>
      <c r="F8" s="169"/>
      <c r="G8" s="163"/>
      <c r="H8" s="168"/>
      <c r="I8" s="169"/>
      <c r="L8" s="1"/>
      <c r="M8" s="3"/>
    </row>
    <row r="9" spans="1:13" ht="15.6" thickBot="1" x14ac:dyDescent="0.4">
      <c r="A9" s="176" t="s">
        <v>18</v>
      </c>
      <c r="B9" s="177"/>
      <c r="C9" s="160">
        <f>(C5*C7/37)</f>
        <v>0</v>
      </c>
      <c r="D9" s="157">
        <f>D5*C7/37</f>
        <v>0</v>
      </c>
      <c r="E9" s="158">
        <f>E5*C7/37</f>
        <v>0</v>
      </c>
      <c r="F9" s="161">
        <f>F5*C7/37</f>
        <v>0</v>
      </c>
      <c r="G9" s="158">
        <f>C9-D9</f>
        <v>0</v>
      </c>
      <c r="H9" s="160">
        <f>C9*0.125</f>
        <v>0</v>
      </c>
      <c r="I9" s="161">
        <f>C9+E9+H9</f>
        <v>0</v>
      </c>
    </row>
    <row r="10" spans="1:13" x14ac:dyDescent="0.3">
      <c r="A10" s="178"/>
      <c r="B10" s="178"/>
      <c r="C10" s="178"/>
      <c r="D10" s="178"/>
      <c r="E10" s="178"/>
      <c r="F10" s="178"/>
      <c r="G10" s="178"/>
      <c r="H10" s="178"/>
      <c r="I10" s="178"/>
    </row>
    <row r="11" spans="1:13" x14ac:dyDescent="0.3">
      <c r="A11" s="178"/>
      <c r="B11" s="178"/>
      <c r="C11" s="178"/>
      <c r="D11" s="178"/>
      <c r="E11" s="178"/>
      <c r="F11" s="178"/>
      <c r="G11" s="178"/>
      <c r="H11" s="178"/>
      <c r="I11" s="178"/>
    </row>
    <row r="12" spans="1:13" x14ac:dyDescent="0.3">
      <c r="A12" s="178"/>
      <c r="B12" s="178"/>
      <c r="C12" s="178"/>
      <c r="D12" s="178"/>
      <c r="E12" s="178"/>
      <c r="F12" s="178"/>
      <c r="G12" s="178"/>
      <c r="H12" s="178"/>
      <c r="I12" s="178"/>
    </row>
    <row r="13" spans="1:13" x14ac:dyDescent="0.3">
      <c r="A13" s="179" t="s">
        <v>32</v>
      </c>
      <c r="B13" s="180"/>
      <c r="C13" s="178"/>
      <c r="D13" s="178"/>
      <c r="E13" s="178"/>
      <c r="F13" s="178"/>
      <c r="G13" s="178"/>
      <c r="H13" s="178"/>
      <c r="I13" s="178"/>
    </row>
    <row r="14" spans="1:13" x14ac:dyDescent="0.3">
      <c r="A14" s="181"/>
      <c r="B14" s="181"/>
      <c r="C14" s="181"/>
      <c r="D14" s="181"/>
      <c r="E14" s="181"/>
      <c r="F14" s="181"/>
      <c r="G14" s="181"/>
      <c r="H14" s="181"/>
      <c r="I14" s="181"/>
    </row>
  </sheetData>
  <mergeCells count="4">
    <mergeCell ref="D1:F1"/>
    <mergeCell ref="A5:B5"/>
    <mergeCell ref="A1:B1"/>
    <mergeCell ref="A13:B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891A4884C01E45B3CB596DCD9B478B" ma:contentTypeVersion="6" ma:contentTypeDescription="Opret et nyt dokument." ma:contentTypeScope="" ma:versionID="b13c88e4be8dc9524665e38b905ff32e">
  <xsd:schema xmlns:xsd="http://www.w3.org/2001/XMLSchema" xmlns:xs="http://www.w3.org/2001/XMLSchema" xmlns:p="http://schemas.microsoft.com/office/2006/metadata/properties" xmlns:ns2="88779147-93aa-4ea8-a777-aaf40a7fa96f" xmlns:ns3="e935b964-b619-4c46-8336-68f92047279d" targetNamespace="http://schemas.microsoft.com/office/2006/metadata/properties" ma:root="true" ma:fieldsID="4c9b2398f286e4024336c209d6812523" ns2:_="" ns3:_="">
    <xsd:import namespace="88779147-93aa-4ea8-a777-aaf40a7fa96f"/>
    <xsd:import namespace="e935b964-b619-4c46-8336-68f920472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79147-93aa-4ea8-a777-aaf40a7fa9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5b964-b619-4c46-8336-68f920472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8544B-27EB-464F-BA4D-A8CA5F789E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F5BAC-4D91-41CE-B137-85F22CF21C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7BB351-8CEF-4AEF-A417-878A97D2E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79147-93aa-4ea8-a777-aaf40a7fa96f"/>
    <ds:schemaRef ds:uri="e935b964-b619-4c46-8336-68f920472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Ansat Kiropraktor</vt:lpstr>
      <vt:lpstr>Turnuskandidat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Angiee Bjørn</dc:creator>
  <cp:lastModifiedBy>Angiee Bjørn</cp:lastModifiedBy>
  <dcterms:created xsi:type="dcterms:W3CDTF">2018-10-18T10:00:52Z</dcterms:created>
  <dcterms:modified xsi:type="dcterms:W3CDTF">2025-04-09T07:33:04Z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0x0101009C891A4884C01E45B3CB596DCD9B478B</vt:lpwstr>
  </property>
</Properties>
</file>